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d.docs.live.net/566bf0a7f88bac88/NAZHIR WAKAF UINSU 2024/LAPORAN/2025/"/>
    </mc:Choice>
  </mc:AlternateContent>
  <xr:revisionPtr revIDLastSave="5" documentId="8_{313FDD20-1556-464E-A6B4-F744A2E5C37F}" xr6:coauthVersionLast="47" xr6:coauthVersionMax="47" xr10:uidLastSave="{2F9D987D-3D28-4434-85F3-D5C8D0B4FAD9}"/>
  <bookViews>
    <workbookView xWindow="-108" yWindow="-108" windowWidth="23256" windowHeight="12456" xr2:uid="{00000000-000D-0000-FFFF-FFFF00000000}"/>
  </bookViews>
  <sheets>
    <sheet name="page 1" sheetId="1" r:id="rId1"/>
  </sheets>
  <definedNames>
    <definedName name="_xlnm.Print_Area" localSheetId="0">'page 1'!$B$1:$I$45,'page 1'!$B$47:$I$67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66" i="1" l="1"/>
  <c r="N52" i="1"/>
  <c r="M66" i="1"/>
  <c r="M52" i="1"/>
  <c r="L66" i="1"/>
  <c r="L52" i="1"/>
  <c r="L67" i="1" s="1"/>
  <c r="K66" i="1"/>
  <c r="K67" i="1" s="1"/>
  <c r="J66" i="1"/>
  <c r="J67" i="1" s="1"/>
  <c r="K52" i="1"/>
  <c r="N44" i="1"/>
  <c r="N33" i="1"/>
  <c r="N21" i="1"/>
  <c r="N17" i="1"/>
  <c r="M44" i="1"/>
  <c r="M33" i="1"/>
  <c r="L33" i="1"/>
  <c r="L21" i="1"/>
  <c r="M21" i="1"/>
  <c r="K44" i="1"/>
  <c r="L44" i="1"/>
  <c r="K21" i="1"/>
  <c r="K17" i="1"/>
  <c r="K22" i="1" s="1"/>
  <c r="L17" i="1"/>
  <c r="M17" i="1"/>
  <c r="J52" i="1"/>
  <c r="J44" i="1"/>
  <c r="J33" i="1"/>
  <c r="J45" i="1" s="1"/>
  <c r="K33" i="1"/>
  <c r="K45" i="1" s="1"/>
  <c r="J21" i="1"/>
  <c r="J17" i="1"/>
  <c r="G66" i="1"/>
  <c r="G67" i="1" s="1"/>
  <c r="H66" i="1"/>
  <c r="H67" i="1" s="1"/>
  <c r="I66" i="1"/>
  <c r="I67" i="1" s="1"/>
  <c r="G52" i="1"/>
  <c r="H52" i="1"/>
  <c r="I52" i="1"/>
  <c r="G44" i="1"/>
  <c r="H44" i="1"/>
  <c r="I44" i="1"/>
  <c r="G33" i="1"/>
  <c r="H33" i="1"/>
  <c r="I33" i="1"/>
  <c r="I17" i="1"/>
  <c r="G17" i="1"/>
  <c r="H17" i="1"/>
  <c r="F21" i="1"/>
  <c r="G21" i="1"/>
  <c r="H21" i="1"/>
  <c r="I21" i="1"/>
  <c r="E21" i="1"/>
  <c r="F17" i="1"/>
  <c r="E17" i="1"/>
  <c r="D66" i="1"/>
  <c r="D67" i="1" s="1"/>
  <c r="E66" i="1"/>
  <c r="E67" i="1" s="1"/>
  <c r="F66" i="1"/>
  <c r="F67" i="1" s="1"/>
  <c r="E52" i="1"/>
  <c r="F52" i="1"/>
  <c r="D44" i="1"/>
  <c r="E44" i="1"/>
  <c r="F44" i="1"/>
  <c r="E33" i="1"/>
  <c r="F33" i="1"/>
  <c r="C33" i="1"/>
  <c r="D33" i="1"/>
  <c r="D17" i="1"/>
  <c r="D22" i="1" s="1"/>
  <c r="C66" i="1"/>
  <c r="C67" i="1" s="1"/>
  <c r="C44" i="1"/>
  <c r="C17" i="1"/>
  <c r="C22" i="1" s="1"/>
  <c r="C52" i="1"/>
  <c r="D52" i="1"/>
  <c r="L22" i="1" l="1"/>
  <c r="M67" i="1"/>
  <c r="G45" i="1"/>
  <c r="G22" i="1"/>
  <c r="M22" i="1"/>
  <c r="N67" i="1"/>
  <c r="E22" i="1"/>
  <c r="J22" i="1"/>
  <c r="M45" i="1"/>
  <c r="N22" i="1"/>
  <c r="I45" i="1"/>
  <c r="H45" i="1"/>
  <c r="N45" i="1"/>
  <c r="F22" i="1"/>
  <c r="L45" i="1"/>
  <c r="I22" i="1"/>
  <c r="H22" i="1"/>
  <c r="D45" i="1"/>
  <c r="F45" i="1"/>
  <c r="E45" i="1"/>
  <c r="C45" i="1"/>
</calcChain>
</file>

<file path=xl/sharedStrings.xml><?xml version="1.0" encoding="utf-8"?>
<sst xmlns="http://schemas.openxmlformats.org/spreadsheetml/2006/main" count="83" uniqueCount="71">
  <si>
    <t>AKTIVA LANCAR</t>
  </si>
  <si>
    <t>TABUNGAN  BPRS PUDUARTA INSANI</t>
  </si>
  <si>
    <t>TABUNGAN BANK BTNS</t>
  </si>
  <si>
    <t>TABUNGAN BANK BMI</t>
  </si>
  <si>
    <t>TABUNGAN BANK BSI</t>
  </si>
  <si>
    <t>DEPOSITO BANK BTNS</t>
  </si>
  <si>
    <t>DEPOSITO BANK BSI</t>
  </si>
  <si>
    <t>TOTAL AKTIVA LANCAR</t>
  </si>
  <si>
    <t>AKTIVA TETAP</t>
  </si>
  <si>
    <t>TOTAL AKTIVA</t>
  </si>
  <si>
    <t>PASIVA</t>
  </si>
  <si>
    <t>WAKAF MELALUI UANG 2019</t>
  </si>
  <si>
    <t>WAKAF MELALUI UANG 2020</t>
  </si>
  <si>
    <t>WAKAF MELALUI UANG 2021</t>
  </si>
  <si>
    <t>WAKAF MELALUI UANG 2022</t>
  </si>
  <si>
    <t>WAKAF MELALUI UANG 2023</t>
  </si>
  <si>
    <t>TOTAL PASIVA LANCAR</t>
  </si>
  <si>
    <t>PENGEMBANGAN WAKAF</t>
  </si>
  <si>
    <t>HASIL PENGEMBANGAN WAKAF 2019</t>
  </si>
  <si>
    <t>HASIL PENGEMBANGAN WAKAF 2020</t>
  </si>
  <si>
    <t>HASIL PENGEMBANGAN WAKAF 2021</t>
  </si>
  <si>
    <t>HASIL PENGEMBANGAN WAKAF 2022</t>
  </si>
  <si>
    <t>HASIL PENGEMBANGAN WAKAF 2023</t>
  </si>
  <si>
    <t>TOTAL PENGEMBANGAN WAKAF</t>
  </si>
  <si>
    <t>TOTAL PASIVA</t>
  </si>
  <si>
    <t>PENDAPATAN</t>
  </si>
  <si>
    <t>PENGELUARAN</t>
  </si>
  <si>
    <t>TOTAL PENGELUARAN</t>
  </si>
  <si>
    <t>HASIL PENGEMBANGAN</t>
  </si>
  <si>
    <t>TABUNGAN BANK SUMUT</t>
  </si>
  <si>
    <t>DEPOSITO BANK SUMUT</t>
  </si>
  <si>
    <t>WAKAF MELALUI UANG 2024</t>
  </si>
  <si>
    <t>TOTAL PENDAPATAN</t>
  </si>
  <si>
    <t>NAZHIR WAKAF UINSU MEDAN
LAPORAN PENGEMBANGAN WAKAF</t>
  </si>
  <si>
    <t>NAZHIR WAKAF UINSU MEDAN
NERACA</t>
  </si>
  <si>
    <t>DEPOSITO  BPRS PUDUARTA</t>
  </si>
  <si>
    <t>SUMBANGAN BPRS DAN BANK SUMUT</t>
  </si>
  <si>
    <t>KAS BENDAHARA</t>
  </si>
  <si>
    <t>PIUTANG</t>
  </si>
  <si>
    <t>WAKAF MAHASISWA 2025</t>
  </si>
  <si>
    <t>HASIL PENGEMBANGAN WAKAF 2024</t>
  </si>
  <si>
    <t>HASIL PENGEMBANGAN WAKAF TAHUN BERJALAN</t>
  </si>
  <si>
    <t>BIAYA RAPAT</t>
  </si>
  <si>
    <t>BIAYA ADMINISTRASI</t>
  </si>
  <si>
    <t>PAJAK-PAJAK</t>
  </si>
  <si>
    <t>BANTUAN KEPADA MASJID</t>
  </si>
  <si>
    <t>BANTUAN KEPADA MAHASISWA</t>
  </si>
  <si>
    <t>BIAYA TRANSPORT DAN AKOMODASI</t>
  </si>
  <si>
    <t>BIAYA PUBLIKASI</t>
  </si>
  <si>
    <t>JAN 25</t>
  </si>
  <si>
    <t>FEB 25</t>
  </si>
  <si>
    <t>PENDAPATAN BAGI HASIL</t>
  </si>
  <si>
    <t>WAKAF ASN</t>
  </si>
  <si>
    <t>MAR 25</t>
  </si>
  <si>
    <t>SIMPANAN BERJANGKA DI KPRI</t>
  </si>
  <si>
    <t>APR 25</t>
  </si>
  <si>
    <t>MEI 25</t>
  </si>
  <si>
    <t>JUN 25</t>
  </si>
  <si>
    <t>JUL 25</t>
  </si>
  <si>
    <t>INSTALASI DAN INVENTARIS KANTOR</t>
  </si>
  <si>
    <t>TOTAL AKTIVA TETAP</t>
  </si>
  <si>
    <t>HASIL PENGEMBANGAN WAKAF TAHUN LALU</t>
  </si>
  <si>
    <t>AUG 25</t>
  </si>
  <si>
    <t>SEP 25</t>
  </si>
  <si>
    <t>OKT 25</t>
  </si>
  <si>
    <t>NOV 25</t>
  </si>
  <si>
    <t>DES 25</t>
  </si>
  <si>
    <t>BIAYA PEMBELIAN INVENTARIS</t>
  </si>
  <si>
    <t>BIAYA SOSIALISASI</t>
  </si>
  <si>
    <t>BIAYA PENDIDIKAN</t>
  </si>
  <si>
    <t>BIAYA KEPADA ASN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</si>
</sst>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8" x14ac:knownFonts="1"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</font>
    <font>
      <b/>
      <sz val="9"/>
      <color rgb="FF080000"/>
      <name val="Times New Roman"/>
      <family val="1"/>
    </font>
    <font>
      <i/>
      <u/>
      <sz val="9"/>
      <color rgb="FF080000"/>
      <name val="Times New Roman"/>
      <family val="1"/>
    </font>
    <font>
      <sz val="9"/>
      <color rgb="FF080000"/>
      <name val="Times New Roman"/>
      <family val="1"/>
    </font>
    <font>
      <b/>
      <i/>
      <u/>
      <sz val="9"/>
      <color rgb="FF080000"/>
      <name val="Times New Roman"/>
      <family val="1"/>
    </font>
    <font>
      <sz val="11"/>
      <color rgb="FF000000"/>
      <name val="Calibri"/>
      <family val="2"/>
      <charset val="204"/>
    </font>
    <font>
      <b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47">
    <xf numFmtId="0" fontId="0" fillId="0" borderId="0" xfId="0"/>
    <xf numFmtId="0" fontId="2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165" fontId="2" fillId="0" borderId="3" xfId="1" applyNumberFormat="1" applyFont="1" applyBorder="1" applyAlignment="1">
      <alignment horizontal="left" vertical="top"/>
    </xf>
    <xf numFmtId="165" fontId="4" fillId="0" borderId="2" xfId="1" applyNumberFormat="1" applyFont="1" applyBorder="1" applyAlignment="1">
      <alignment horizontal="left" vertical="center"/>
    </xf>
    <xf numFmtId="165" fontId="2" fillId="0" borderId="2" xfId="1" applyNumberFormat="1" applyFont="1" applyBorder="1" applyAlignment="1">
      <alignment horizontal="left" vertical="center"/>
    </xf>
    <xf numFmtId="165" fontId="4" fillId="0" borderId="2" xfId="1" applyNumberFormat="1" applyFont="1" applyBorder="1" applyAlignment="1">
      <alignment horizontal="left" vertical="center" shrinkToFit="1"/>
    </xf>
    <xf numFmtId="165" fontId="2" fillId="0" borderId="2" xfId="1" quotePrefix="1" applyNumberFormat="1" applyFont="1" applyBorder="1" applyAlignment="1">
      <alignment horizontal="center" vertical="center"/>
    </xf>
    <xf numFmtId="165" fontId="1" fillId="0" borderId="2" xfId="1" applyNumberFormat="1" applyFont="1" applyBorder="1" applyAlignment="1">
      <alignment horizontal="left" vertical="top"/>
    </xf>
    <xf numFmtId="165" fontId="1" fillId="0" borderId="2" xfId="1" applyNumberFormat="1" applyFont="1" applyBorder="1" applyAlignment="1">
      <alignment horizontal="left" vertical="center"/>
    </xf>
    <xf numFmtId="165" fontId="1" fillId="0" borderId="0" xfId="1" applyNumberFormat="1" applyFont="1"/>
    <xf numFmtId="165" fontId="7" fillId="0" borderId="2" xfId="1" applyNumberFormat="1" applyFont="1" applyBorder="1" applyAlignment="1">
      <alignment horizontal="left" vertical="center"/>
    </xf>
    <xf numFmtId="0" fontId="1" fillId="0" borderId="0" xfId="0" applyFont="1"/>
    <xf numFmtId="0" fontId="1" fillId="0" borderId="2" xfId="0" applyFont="1" applyBorder="1" applyAlignment="1">
      <alignment horizontal="left" vertical="top"/>
    </xf>
    <xf numFmtId="0" fontId="7" fillId="0" borderId="0" xfId="0" applyFont="1"/>
    <xf numFmtId="0" fontId="1" fillId="0" borderId="4" xfId="0" applyFont="1" applyBorder="1" applyAlignment="1">
      <alignment horizontal="left" vertical="top"/>
    </xf>
    <xf numFmtId="165" fontId="2" fillId="0" borderId="4" xfId="1" quotePrefix="1" applyNumberFormat="1" applyFont="1" applyBorder="1" applyAlignment="1">
      <alignment horizontal="center" vertical="center"/>
    </xf>
    <xf numFmtId="17" fontId="7" fillId="0" borderId="4" xfId="0" quotePrefix="1" applyNumberFormat="1" applyFont="1" applyBorder="1" applyAlignment="1">
      <alignment horizontal="center" vertical="center"/>
    </xf>
    <xf numFmtId="165" fontId="2" fillId="0" borderId="4" xfId="1" quotePrefix="1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165" fontId="1" fillId="0" borderId="4" xfId="1" applyNumberFormat="1" applyFont="1" applyBorder="1" applyAlignment="1">
      <alignment horizontal="left" vertical="top"/>
    </xf>
    <xf numFmtId="0" fontId="1" fillId="0" borderId="4" xfId="0" applyFont="1" applyBorder="1"/>
    <xf numFmtId="0" fontId="4" fillId="0" borderId="4" xfId="0" applyFont="1" applyBorder="1" applyAlignment="1">
      <alignment horizontal="left" vertical="top"/>
    </xf>
    <xf numFmtId="165" fontId="1" fillId="0" borderId="4" xfId="1" applyNumberFormat="1" applyFont="1" applyFill="1" applyBorder="1" applyAlignment="1">
      <alignment horizontal="left" vertical="top"/>
    </xf>
    <xf numFmtId="165" fontId="4" fillId="0" borderId="4" xfId="1" applyNumberFormat="1" applyFont="1" applyBorder="1" applyAlignment="1">
      <alignment horizontal="left" vertical="top"/>
    </xf>
    <xf numFmtId="165" fontId="4" fillId="0" borderId="4" xfId="1" applyNumberFormat="1" applyFont="1" applyFill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65" fontId="2" fillId="0" borderId="4" xfId="1" applyNumberFormat="1" applyFont="1" applyBorder="1" applyAlignment="1">
      <alignment horizontal="left" vertical="top"/>
    </xf>
    <xf numFmtId="165" fontId="7" fillId="0" borderId="4" xfId="1" applyNumberFormat="1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165" fontId="2" fillId="0" borderId="5" xfId="1" applyNumberFormat="1" applyFont="1" applyBorder="1" applyAlignment="1">
      <alignment horizontal="left" vertical="center"/>
    </xf>
    <xf numFmtId="165" fontId="1" fillId="0" borderId="5" xfId="1" applyNumberFormat="1" applyFont="1" applyBorder="1" applyAlignment="1">
      <alignment horizontal="left" vertical="center"/>
    </xf>
    <xf numFmtId="165" fontId="4" fillId="0" borderId="5" xfId="1" applyNumberFormat="1" applyFont="1" applyBorder="1" applyAlignment="1">
      <alignment horizontal="left" vertical="center"/>
    </xf>
    <xf numFmtId="165" fontId="1" fillId="0" borderId="4" xfId="1" applyNumberFormat="1" applyFont="1" applyBorder="1"/>
    <xf numFmtId="165" fontId="2" fillId="0" borderId="5" xfId="1" quotePrefix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left" vertical="top"/>
    </xf>
    <xf numFmtId="165" fontId="7" fillId="0" borderId="5" xfId="1" applyNumberFormat="1" applyFont="1" applyBorder="1" applyAlignment="1">
      <alignment horizontal="left" vertical="center"/>
    </xf>
    <xf numFmtId="165" fontId="7" fillId="0" borderId="4" xfId="1" quotePrefix="1" applyNumberFormat="1" applyFont="1" applyBorder="1" applyAlignment="1">
      <alignment horizontal="center" vertical="center"/>
    </xf>
    <xf numFmtId="165" fontId="4" fillId="0" borderId="4" xfId="1" applyNumberFormat="1" applyFont="1" applyBorder="1" applyAlignment="1">
      <alignment horizontal="left" vertical="center"/>
    </xf>
    <xf numFmtId="165" fontId="4" fillId="0" borderId="4" xfId="1" applyNumberFormat="1" applyFont="1" applyFill="1" applyBorder="1" applyAlignment="1">
      <alignment horizontal="left" vertical="center"/>
    </xf>
    <xf numFmtId="165" fontId="2" fillId="0" borderId="4" xfId="1" applyNumberFormat="1" applyFont="1" applyBorder="1" applyAlignment="1">
      <alignment horizontal="left" vertical="center"/>
    </xf>
    <xf numFmtId="165" fontId="1" fillId="0" borderId="4" xfId="1" applyNumberFormat="1" applyFont="1" applyBorder="1" applyAlignment="1">
      <alignment horizontal="left" vertical="center"/>
    </xf>
    <xf numFmtId="165" fontId="7" fillId="0" borderId="4" xfId="1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67"/>
  <sheetViews>
    <sheetView tabSelected="1" zoomScale="97" zoomScaleNormal="90" workbookViewId="0">
      <selection activeCell="N6" sqref="N6"/>
    </sheetView>
  </sheetViews>
  <sheetFormatPr defaultRowHeight="12" x14ac:dyDescent="0.25"/>
  <cols>
    <col min="1" max="1" width="8.88671875" style="14"/>
    <col min="2" max="2" width="41.33203125" style="14" bestFit="1" customWidth="1"/>
    <col min="3" max="3" width="16.21875" style="12" bestFit="1" customWidth="1"/>
    <col min="4" max="5" width="16.33203125" style="12" bestFit="1" customWidth="1"/>
    <col min="6" max="8" width="12.77734375" style="12" customWidth="1"/>
    <col min="9" max="9" width="12.21875" style="12" bestFit="1" customWidth="1"/>
    <col min="10" max="10" width="16.88671875" style="14" bestFit="1" customWidth="1"/>
    <col min="11" max="14" width="16.88671875" style="12" bestFit="1" customWidth="1"/>
    <col min="15" max="16384" width="8.88671875" style="14"/>
  </cols>
  <sheetData>
    <row r="1" spans="2:14" ht="26.1" customHeight="1" x14ac:dyDescent="0.25">
      <c r="B1" s="45" t="s">
        <v>34</v>
      </c>
      <c r="C1" s="45"/>
      <c r="D1" s="45"/>
      <c r="E1" s="45"/>
      <c r="F1" s="45"/>
      <c r="G1" s="46"/>
      <c r="H1" s="46"/>
      <c r="I1" s="45"/>
    </row>
    <row r="2" spans="2:14" ht="35.1" customHeight="1" x14ac:dyDescent="0.25">
      <c r="B2" s="17"/>
      <c r="C2" s="18" t="s">
        <v>49</v>
      </c>
      <c r="D2" s="18" t="s">
        <v>50</v>
      </c>
      <c r="E2" s="18" t="s">
        <v>53</v>
      </c>
      <c r="F2" s="18" t="s">
        <v>55</v>
      </c>
      <c r="G2" s="18" t="s">
        <v>56</v>
      </c>
      <c r="H2" s="18" t="s">
        <v>57</v>
      </c>
      <c r="I2" s="18" t="s">
        <v>58</v>
      </c>
      <c r="J2" s="19" t="s">
        <v>62</v>
      </c>
      <c r="K2" s="20" t="s">
        <v>63</v>
      </c>
      <c r="L2" s="20" t="s">
        <v>64</v>
      </c>
      <c r="M2" s="20" t="s">
        <v>65</v>
      </c>
      <c r="N2" s="20" t="s">
        <v>66</v>
      </c>
    </row>
    <row r="3" spans="2:14" ht="14.85" customHeight="1" x14ac:dyDescent="0.25">
      <c r="B3" s="21" t="s">
        <v>0</v>
      </c>
      <c r="C3" s="22"/>
      <c r="D3" s="22"/>
      <c r="E3" s="22"/>
      <c r="F3" s="22"/>
      <c r="G3" s="22"/>
      <c r="H3" s="22"/>
      <c r="I3" s="22"/>
      <c r="J3" s="23"/>
      <c r="K3" s="35"/>
      <c r="L3" s="35"/>
      <c r="M3" s="35"/>
      <c r="N3" s="35"/>
    </row>
    <row r="4" spans="2:14" ht="14.85" customHeight="1" x14ac:dyDescent="0.25">
      <c r="B4" s="21"/>
      <c r="C4" s="22"/>
      <c r="D4" s="22"/>
      <c r="E4" s="22"/>
      <c r="F4" s="22"/>
      <c r="G4" s="22"/>
      <c r="H4" s="22"/>
      <c r="I4" s="22"/>
      <c r="J4" s="23"/>
      <c r="K4" s="35"/>
      <c r="L4" s="35"/>
      <c r="M4" s="35"/>
      <c r="N4" s="35"/>
    </row>
    <row r="5" spans="2:14" ht="14.85" customHeight="1" x14ac:dyDescent="0.25">
      <c r="B5" s="24" t="s">
        <v>37</v>
      </c>
      <c r="C5" s="22">
        <v>24800000</v>
      </c>
      <c r="D5" s="22">
        <v>26800000</v>
      </c>
      <c r="E5" s="22">
        <v>31800000</v>
      </c>
      <c r="F5" s="22">
        <v>10473685</v>
      </c>
      <c r="G5" s="22">
        <v>10473685</v>
      </c>
      <c r="H5" s="22">
        <v>20473685</v>
      </c>
      <c r="I5" s="22">
        <v>20473685</v>
      </c>
      <c r="J5" s="22">
        <v>20473685</v>
      </c>
      <c r="K5" s="25">
        <v>1731685</v>
      </c>
      <c r="L5" s="25">
        <v>1731685</v>
      </c>
      <c r="M5" s="25">
        <v>16731685</v>
      </c>
      <c r="N5" s="25">
        <v>7848935</v>
      </c>
    </row>
    <row r="6" spans="2:14" ht="14.85" customHeight="1" x14ac:dyDescent="0.25">
      <c r="B6" s="24" t="s">
        <v>1</v>
      </c>
      <c r="C6" s="26">
        <v>116080845</v>
      </c>
      <c r="D6" s="26">
        <v>116579731</v>
      </c>
      <c r="E6" s="26">
        <v>50586919</v>
      </c>
      <c r="F6" s="26">
        <v>41944925</v>
      </c>
      <c r="G6" s="26">
        <v>43975206</v>
      </c>
      <c r="H6" s="26">
        <v>7009246</v>
      </c>
      <c r="I6" s="26">
        <v>16199694</v>
      </c>
      <c r="J6" s="27">
        <v>21535751</v>
      </c>
      <c r="K6" s="27">
        <v>26235591</v>
      </c>
      <c r="L6" s="27">
        <v>29933926</v>
      </c>
      <c r="M6" s="27">
        <v>32757944</v>
      </c>
      <c r="N6" s="27">
        <v>35222027</v>
      </c>
    </row>
    <row r="7" spans="2:14" ht="14.85" customHeight="1" x14ac:dyDescent="0.25">
      <c r="B7" s="24" t="s">
        <v>2</v>
      </c>
      <c r="C7" s="22">
        <v>26633693.98</v>
      </c>
      <c r="D7" s="26">
        <v>26714914.98</v>
      </c>
      <c r="E7" s="26">
        <v>26791763.239999998</v>
      </c>
      <c r="F7" s="26">
        <v>26878626.34</v>
      </c>
      <c r="G7" s="26">
        <v>26956011.120000001</v>
      </c>
      <c r="H7" s="26">
        <v>27033937</v>
      </c>
      <c r="I7" s="26">
        <v>27116646.68</v>
      </c>
      <c r="J7" s="27">
        <v>27195074.120000001</v>
      </c>
      <c r="K7" s="27">
        <v>27270406.98</v>
      </c>
      <c r="L7" s="27">
        <v>27354378.690000001</v>
      </c>
      <c r="M7" s="27">
        <v>27431307.989999998</v>
      </c>
      <c r="N7" s="27">
        <v>27505787.530000001</v>
      </c>
    </row>
    <row r="8" spans="2:14" ht="14.85" customHeight="1" x14ac:dyDescent="0.25">
      <c r="B8" s="24" t="s">
        <v>3</v>
      </c>
      <c r="C8" s="26">
        <v>66133000</v>
      </c>
      <c r="D8" s="26">
        <v>76233000</v>
      </c>
      <c r="E8" s="26">
        <v>78983000</v>
      </c>
      <c r="F8" s="26">
        <v>81883000</v>
      </c>
      <c r="G8" s="26">
        <v>84383000</v>
      </c>
      <c r="H8" s="26">
        <v>86533000</v>
      </c>
      <c r="I8" s="26">
        <v>90883000</v>
      </c>
      <c r="J8" s="27">
        <v>93483000</v>
      </c>
      <c r="K8" s="27">
        <v>93783000</v>
      </c>
      <c r="L8" s="27">
        <v>94983000</v>
      </c>
      <c r="M8" s="27">
        <v>95233000</v>
      </c>
      <c r="N8" s="27">
        <v>96033000</v>
      </c>
    </row>
    <row r="9" spans="2:14" ht="14.85" customHeight="1" x14ac:dyDescent="0.25">
      <c r="B9" s="24" t="s">
        <v>4</v>
      </c>
      <c r="C9" s="22">
        <v>97624444.730000004</v>
      </c>
      <c r="D9" s="22">
        <v>105496209.73</v>
      </c>
      <c r="E9" s="22">
        <v>13588484.91</v>
      </c>
      <c r="F9" s="26">
        <v>21856446.91</v>
      </c>
      <c r="G9" s="26">
        <v>30203032.91</v>
      </c>
      <c r="H9" s="26">
        <v>38751878.909999996</v>
      </c>
      <c r="I9" s="26">
        <v>48750346.909999996</v>
      </c>
      <c r="J9" s="27">
        <v>61266978.909999996</v>
      </c>
      <c r="K9" s="27">
        <v>70466144.909999996</v>
      </c>
      <c r="L9" s="27">
        <v>69194680.909999996</v>
      </c>
      <c r="M9" s="27">
        <v>63010817.909999996</v>
      </c>
      <c r="N9" s="27">
        <v>71031431.489999995</v>
      </c>
    </row>
    <row r="10" spans="2:14" ht="14.85" customHeight="1" x14ac:dyDescent="0.25">
      <c r="B10" s="24" t="s">
        <v>29</v>
      </c>
      <c r="C10" s="22">
        <v>242299646</v>
      </c>
      <c r="D10" s="22">
        <v>40227395</v>
      </c>
      <c r="E10" s="22">
        <v>45810136</v>
      </c>
      <c r="F10" s="26">
        <v>45108953</v>
      </c>
      <c r="G10" s="26">
        <v>50088951</v>
      </c>
      <c r="H10" s="26">
        <v>55161158</v>
      </c>
      <c r="I10" s="26">
        <v>60147411</v>
      </c>
      <c r="J10" s="27">
        <v>66159722.119999997</v>
      </c>
      <c r="K10" s="27">
        <v>71195837.859999999</v>
      </c>
      <c r="L10" s="27">
        <v>80565070.459999993</v>
      </c>
      <c r="M10" s="27">
        <v>85521266.510000005</v>
      </c>
      <c r="N10" s="27">
        <v>90858702.920000002</v>
      </c>
    </row>
    <row r="11" spans="2:14" ht="14.85" customHeight="1" x14ac:dyDescent="0.25">
      <c r="B11" s="24" t="s">
        <v>35</v>
      </c>
      <c r="C11" s="22">
        <v>600000000</v>
      </c>
      <c r="D11" s="26">
        <v>600000000</v>
      </c>
      <c r="E11" s="26">
        <v>600000000</v>
      </c>
      <c r="F11" s="26">
        <v>600000000</v>
      </c>
      <c r="G11" s="26">
        <v>600000000</v>
      </c>
      <c r="H11" s="26">
        <v>600000000</v>
      </c>
      <c r="I11" s="26">
        <v>600000000</v>
      </c>
      <c r="J11" s="27">
        <v>600000000</v>
      </c>
      <c r="K11" s="27">
        <v>600000000</v>
      </c>
      <c r="L11" s="27">
        <v>600000000</v>
      </c>
      <c r="M11" s="27">
        <v>600000000</v>
      </c>
      <c r="N11" s="27">
        <v>600000000</v>
      </c>
    </row>
    <row r="12" spans="2:14" ht="14.85" customHeight="1" x14ac:dyDescent="0.25">
      <c r="B12" s="24" t="s">
        <v>5</v>
      </c>
      <c r="C12" s="22">
        <v>50000000</v>
      </c>
      <c r="D12" s="22">
        <v>50000000</v>
      </c>
      <c r="E12" s="22">
        <v>50000000</v>
      </c>
      <c r="F12" s="26">
        <v>50000000</v>
      </c>
      <c r="G12" s="26">
        <v>50000000</v>
      </c>
      <c r="H12" s="26">
        <v>50000000</v>
      </c>
      <c r="I12" s="26">
        <v>50000000</v>
      </c>
      <c r="J12" s="27">
        <v>50000000</v>
      </c>
      <c r="K12" s="27">
        <v>50000000</v>
      </c>
      <c r="L12" s="27">
        <v>50000000</v>
      </c>
      <c r="M12" s="27">
        <v>50000000</v>
      </c>
      <c r="N12" s="27">
        <v>50000000</v>
      </c>
    </row>
    <row r="13" spans="2:14" ht="14.85" customHeight="1" x14ac:dyDescent="0.25">
      <c r="B13" s="24" t="s">
        <v>6</v>
      </c>
      <c r="C13" s="22">
        <v>100000000</v>
      </c>
      <c r="D13" s="22">
        <v>100000000</v>
      </c>
      <c r="E13" s="22"/>
      <c r="F13" s="26"/>
      <c r="G13" s="26"/>
      <c r="H13" s="26"/>
      <c r="I13" s="26"/>
      <c r="J13" s="23"/>
      <c r="K13" s="35"/>
      <c r="L13" s="35"/>
      <c r="M13" s="35"/>
      <c r="N13" s="35"/>
    </row>
    <row r="14" spans="2:14" ht="14.85" customHeight="1" x14ac:dyDescent="0.25">
      <c r="B14" s="24" t="s">
        <v>30</v>
      </c>
      <c r="C14" s="22">
        <v>1000000000</v>
      </c>
      <c r="D14" s="22">
        <v>1200000000</v>
      </c>
      <c r="E14" s="22">
        <v>1200000000</v>
      </c>
      <c r="F14" s="26">
        <v>1200000000</v>
      </c>
      <c r="G14" s="26">
        <v>1200000000</v>
      </c>
      <c r="H14" s="26">
        <v>1200000000</v>
      </c>
      <c r="I14" s="26">
        <v>1200000000</v>
      </c>
      <c r="J14" s="27">
        <v>1200000000</v>
      </c>
      <c r="K14" s="27">
        <v>1200000000</v>
      </c>
      <c r="L14" s="27">
        <v>1200000000</v>
      </c>
      <c r="M14" s="27">
        <v>1200000000</v>
      </c>
      <c r="N14" s="27">
        <v>1200000000</v>
      </c>
    </row>
    <row r="15" spans="2:14" ht="14.85" customHeight="1" x14ac:dyDescent="0.25">
      <c r="B15" s="24" t="s">
        <v>38</v>
      </c>
      <c r="C15" s="22">
        <v>47500000</v>
      </c>
      <c r="D15" s="22">
        <v>47500000</v>
      </c>
      <c r="E15" s="22">
        <v>45000000</v>
      </c>
      <c r="F15" s="26">
        <v>45000000</v>
      </c>
      <c r="G15" s="26">
        <v>45000000</v>
      </c>
      <c r="H15" s="26">
        <v>45000000</v>
      </c>
      <c r="I15" s="26">
        <v>45000000</v>
      </c>
      <c r="J15" s="27">
        <v>45000000</v>
      </c>
      <c r="K15" s="27">
        <v>45000000</v>
      </c>
      <c r="L15" s="27">
        <v>45000000</v>
      </c>
      <c r="M15" s="27">
        <v>51000000</v>
      </c>
      <c r="N15" s="27">
        <v>51000000</v>
      </c>
    </row>
    <row r="16" spans="2:14" ht="14.85" customHeight="1" x14ac:dyDescent="0.25">
      <c r="B16" s="24" t="s">
        <v>54</v>
      </c>
      <c r="C16" s="22"/>
      <c r="D16" s="22"/>
      <c r="E16" s="22">
        <v>250000000</v>
      </c>
      <c r="F16" s="26">
        <v>250000000</v>
      </c>
      <c r="G16" s="26">
        <v>250000000</v>
      </c>
      <c r="H16" s="26">
        <v>248375000</v>
      </c>
      <c r="I16" s="26">
        <v>246750000</v>
      </c>
      <c r="J16" s="27">
        <v>250000000</v>
      </c>
      <c r="K16" s="27">
        <v>250000000</v>
      </c>
      <c r="L16" s="27">
        <v>250000000</v>
      </c>
      <c r="M16" s="27">
        <v>250000000</v>
      </c>
      <c r="N16" s="27">
        <v>250000000</v>
      </c>
    </row>
    <row r="17" spans="2:14" ht="14.85" customHeight="1" x14ac:dyDescent="0.25">
      <c r="B17" s="28" t="s">
        <v>7</v>
      </c>
      <c r="C17" s="29">
        <f>SUM(C5:C15)</f>
        <v>2371071629.71</v>
      </c>
      <c r="D17" s="29">
        <f>SUM(D5:D15)</f>
        <v>2389551250.71</v>
      </c>
      <c r="E17" s="29">
        <f>SUM(E5:E16)</f>
        <v>2392560303.1500001</v>
      </c>
      <c r="F17" s="29">
        <f>SUM(F5:F16)</f>
        <v>2373145636.25</v>
      </c>
      <c r="G17" s="29">
        <f t="shared" ref="G17:H17" si="0">SUM(G5:G16)</f>
        <v>2391079886.0299997</v>
      </c>
      <c r="H17" s="29">
        <f t="shared" si="0"/>
        <v>2378337904.9099998</v>
      </c>
      <c r="I17" s="29">
        <f>SUM(I5:I16)</f>
        <v>2405320783.5900002</v>
      </c>
      <c r="J17" s="29">
        <f>SUM(J5:J16)</f>
        <v>2435114211.1500001</v>
      </c>
      <c r="K17" s="29">
        <f t="shared" ref="K17:N17" si="1">SUM(K5:K16)</f>
        <v>2435682665.75</v>
      </c>
      <c r="L17" s="29">
        <f t="shared" si="1"/>
        <v>2448762741.0599999</v>
      </c>
      <c r="M17" s="29">
        <f t="shared" si="1"/>
        <v>2471686021.4099998</v>
      </c>
      <c r="N17" s="29">
        <f t="shared" si="1"/>
        <v>2479499883.9400001</v>
      </c>
    </row>
    <row r="18" spans="2:14" ht="14.85" customHeight="1" x14ac:dyDescent="0.25">
      <c r="B18" s="17"/>
      <c r="C18" s="22"/>
      <c r="D18" s="22"/>
      <c r="E18" s="22"/>
      <c r="F18" s="22"/>
      <c r="G18" s="22"/>
      <c r="H18" s="22"/>
      <c r="I18" s="22"/>
      <c r="J18" s="23"/>
      <c r="K18" s="35"/>
      <c r="L18" s="35"/>
      <c r="M18" s="35"/>
      <c r="N18" s="35"/>
    </row>
    <row r="19" spans="2:14" ht="14.85" customHeight="1" x14ac:dyDescent="0.25">
      <c r="B19" s="21" t="s">
        <v>8</v>
      </c>
      <c r="C19" s="22"/>
      <c r="D19" s="22"/>
      <c r="E19" s="22"/>
      <c r="F19" s="22"/>
      <c r="G19" s="22"/>
      <c r="H19" s="22"/>
      <c r="I19" s="22"/>
      <c r="J19" s="23"/>
      <c r="K19" s="35"/>
      <c r="L19" s="35"/>
      <c r="M19" s="35"/>
      <c r="N19" s="35"/>
    </row>
    <row r="20" spans="2:14" ht="14.85" customHeight="1" x14ac:dyDescent="0.25">
      <c r="B20" s="24" t="s">
        <v>59</v>
      </c>
      <c r="C20" s="22"/>
      <c r="D20" s="22"/>
      <c r="E20" s="22">
        <v>14772000</v>
      </c>
      <c r="F20" s="22">
        <v>14772000</v>
      </c>
      <c r="G20" s="22">
        <v>14772000</v>
      </c>
      <c r="H20" s="22">
        <v>14772000</v>
      </c>
      <c r="I20" s="22">
        <v>14772000</v>
      </c>
      <c r="J20" s="25">
        <v>14772000</v>
      </c>
      <c r="K20" s="25">
        <v>14772000</v>
      </c>
      <c r="L20" s="25">
        <v>14772000</v>
      </c>
      <c r="M20" s="25">
        <v>14772000</v>
      </c>
      <c r="N20" s="25">
        <v>14772000</v>
      </c>
    </row>
    <row r="21" spans="2:14" s="16" customFormat="1" ht="14.85" customHeight="1" x14ac:dyDescent="0.2">
      <c r="B21" s="28" t="s">
        <v>60</v>
      </c>
      <c r="C21" s="30"/>
      <c r="D21" s="30"/>
      <c r="E21" s="30">
        <f>E20</f>
        <v>14772000</v>
      </c>
      <c r="F21" s="30">
        <f t="shared" ref="F21:I21" si="2">F20</f>
        <v>14772000</v>
      </c>
      <c r="G21" s="30">
        <f t="shared" si="2"/>
        <v>14772000</v>
      </c>
      <c r="H21" s="30">
        <f t="shared" si="2"/>
        <v>14772000</v>
      </c>
      <c r="I21" s="30">
        <f t="shared" si="2"/>
        <v>14772000</v>
      </c>
      <c r="J21" s="30">
        <f t="shared" ref="J21:K21" si="3">J20</f>
        <v>14772000</v>
      </c>
      <c r="K21" s="30">
        <f t="shared" si="3"/>
        <v>14772000</v>
      </c>
      <c r="L21" s="30">
        <f t="shared" ref="L21:M21" si="4">L20</f>
        <v>14772000</v>
      </c>
      <c r="M21" s="30">
        <f t="shared" si="4"/>
        <v>14772000</v>
      </c>
      <c r="N21" s="30">
        <f t="shared" ref="N21" si="5">N20</f>
        <v>14772000</v>
      </c>
    </row>
    <row r="22" spans="2:14" ht="14.85" customHeight="1" x14ac:dyDescent="0.25">
      <c r="B22" s="28" t="s">
        <v>9</v>
      </c>
      <c r="C22" s="29">
        <f>C17</f>
        <v>2371071629.71</v>
      </c>
      <c r="D22" s="29">
        <f>D17</f>
        <v>2389551250.71</v>
      </c>
      <c r="E22" s="29">
        <f>E17+E21</f>
        <v>2407332303.1500001</v>
      </c>
      <c r="F22" s="29">
        <f t="shared" ref="F22:I22" si="6">F17+F21</f>
        <v>2387917636.25</v>
      </c>
      <c r="G22" s="29">
        <f t="shared" si="6"/>
        <v>2405851886.0299997</v>
      </c>
      <c r="H22" s="29">
        <f t="shared" si="6"/>
        <v>2393109904.9099998</v>
      </c>
      <c r="I22" s="29">
        <f t="shared" si="6"/>
        <v>2420092783.5900002</v>
      </c>
      <c r="J22" s="29">
        <f t="shared" ref="J22:K22" si="7">J17+J21</f>
        <v>2449886211.1500001</v>
      </c>
      <c r="K22" s="29">
        <f t="shared" si="7"/>
        <v>2450454665.75</v>
      </c>
      <c r="L22" s="29">
        <f t="shared" ref="L22:M22" si="8">L17+L21</f>
        <v>2463534741.0599999</v>
      </c>
      <c r="M22" s="29">
        <f t="shared" si="8"/>
        <v>2486458021.4099998</v>
      </c>
      <c r="N22" s="29">
        <f t="shared" ref="N22" si="9">N17+N21</f>
        <v>2494271883.9400001</v>
      </c>
    </row>
    <row r="23" spans="2:14" ht="14.85" customHeight="1" x14ac:dyDescent="0.25">
      <c r="B23" s="17"/>
      <c r="C23" s="22"/>
      <c r="D23" s="22"/>
      <c r="E23" s="22"/>
      <c r="F23" s="22"/>
      <c r="G23" s="22"/>
      <c r="H23" s="22"/>
      <c r="I23" s="22"/>
      <c r="J23" s="23"/>
      <c r="K23" s="35"/>
      <c r="L23" s="35"/>
      <c r="M23" s="35"/>
      <c r="N23" s="35"/>
    </row>
    <row r="24" spans="2:14" ht="14.85" customHeight="1" x14ac:dyDescent="0.25">
      <c r="B24" s="21" t="s">
        <v>10</v>
      </c>
      <c r="C24" s="22"/>
      <c r="D24" s="22"/>
      <c r="E24" s="22"/>
      <c r="F24" s="22"/>
      <c r="G24" s="22"/>
      <c r="H24" s="22"/>
      <c r="I24" s="22"/>
      <c r="J24" s="23"/>
      <c r="K24" s="35"/>
      <c r="L24" s="35"/>
      <c r="M24" s="35"/>
      <c r="N24" s="35"/>
    </row>
    <row r="25" spans="2:14" ht="14.85" customHeight="1" x14ac:dyDescent="0.25">
      <c r="B25" s="24" t="s">
        <v>11</v>
      </c>
      <c r="C25" s="26">
        <v>231778600</v>
      </c>
      <c r="D25" s="26">
        <v>231778600</v>
      </c>
      <c r="E25" s="26">
        <v>231778600</v>
      </c>
      <c r="F25" s="26">
        <v>231778600</v>
      </c>
      <c r="G25" s="26">
        <v>231778600</v>
      </c>
      <c r="H25" s="26">
        <v>231778600</v>
      </c>
      <c r="I25" s="26">
        <v>231778600</v>
      </c>
      <c r="J25" s="26">
        <v>231778600</v>
      </c>
      <c r="K25" s="26">
        <v>231778600</v>
      </c>
      <c r="L25" s="26">
        <v>231778600</v>
      </c>
      <c r="M25" s="26">
        <v>231778600</v>
      </c>
      <c r="N25" s="26">
        <v>231778600</v>
      </c>
    </row>
    <row r="26" spans="2:14" ht="14.85" customHeight="1" x14ac:dyDescent="0.25">
      <c r="B26" s="24" t="s">
        <v>12</v>
      </c>
      <c r="C26" s="22">
        <v>428815038</v>
      </c>
      <c r="D26" s="26">
        <v>428815038</v>
      </c>
      <c r="E26" s="26">
        <v>428815038</v>
      </c>
      <c r="F26" s="26">
        <v>428815038</v>
      </c>
      <c r="G26" s="26">
        <v>428815038</v>
      </c>
      <c r="H26" s="26">
        <v>428815038</v>
      </c>
      <c r="I26" s="26">
        <v>428815038</v>
      </c>
      <c r="J26" s="26">
        <v>428815038</v>
      </c>
      <c r="K26" s="26">
        <v>428815038</v>
      </c>
      <c r="L26" s="26">
        <v>428815038</v>
      </c>
      <c r="M26" s="26">
        <v>428815038</v>
      </c>
      <c r="N26" s="26">
        <v>428815038</v>
      </c>
    </row>
    <row r="27" spans="2:14" ht="14.85" customHeight="1" x14ac:dyDescent="0.25">
      <c r="B27" s="24" t="s">
        <v>13</v>
      </c>
      <c r="C27" s="22">
        <v>545653259</v>
      </c>
      <c r="D27" s="22">
        <v>545653259</v>
      </c>
      <c r="E27" s="22">
        <v>545653259</v>
      </c>
      <c r="F27" s="22">
        <v>545653259</v>
      </c>
      <c r="G27" s="22">
        <v>545653259</v>
      </c>
      <c r="H27" s="22">
        <v>545653259</v>
      </c>
      <c r="I27" s="22">
        <v>545653259</v>
      </c>
      <c r="J27" s="22">
        <v>545653259</v>
      </c>
      <c r="K27" s="22">
        <v>545653259</v>
      </c>
      <c r="L27" s="22">
        <v>545653259</v>
      </c>
      <c r="M27" s="22">
        <v>545653259</v>
      </c>
      <c r="N27" s="22">
        <v>545653259</v>
      </c>
    </row>
    <row r="28" spans="2:14" ht="14.85" customHeight="1" x14ac:dyDescent="0.25">
      <c r="B28" s="24" t="s">
        <v>14</v>
      </c>
      <c r="C28" s="22">
        <v>543158187</v>
      </c>
      <c r="D28" s="22">
        <v>543158187</v>
      </c>
      <c r="E28" s="22">
        <v>543158187</v>
      </c>
      <c r="F28" s="22">
        <v>543158187</v>
      </c>
      <c r="G28" s="22">
        <v>543158187</v>
      </c>
      <c r="H28" s="22">
        <v>543158187</v>
      </c>
      <c r="I28" s="22">
        <v>543158187</v>
      </c>
      <c r="J28" s="22">
        <v>543158187</v>
      </c>
      <c r="K28" s="22">
        <v>543158187</v>
      </c>
      <c r="L28" s="22">
        <v>543158187</v>
      </c>
      <c r="M28" s="22">
        <v>543158187</v>
      </c>
      <c r="N28" s="22">
        <v>543158187</v>
      </c>
    </row>
    <row r="29" spans="2:14" ht="14.85" customHeight="1" x14ac:dyDescent="0.25">
      <c r="B29" s="24" t="s">
        <v>15</v>
      </c>
      <c r="C29" s="22">
        <v>391328479</v>
      </c>
      <c r="D29" s="22">
        <v>391328479</v>
      </c>
      <c r="E29" s="22">
        <v>391328479</v>
      </c>
      <c r="F29" s="22">
        <v>391328479</v>
      </c>
      <c r="G29" s="22">
        <v>391328479</v>
      </c>
      <c r="H29" s="22">
        <v>391328479</v>
      </c>
      <c r="I29" s="22">
        <v>391328479</v>
      </c>
      <c r="J29" s="22">
        <v>391328479</v>
      </c>
      <c r="K29" s="22">
        <v>391328479</v>
      </c>
      <c r="L29" s="22">
        <v>391328479</v>
      </c>
      <c r="M29" s="22">
        <v>391328479</v>
      </c>
      <c r="N29" s="22">
        <v>391328479</v>
      </c>
    </row>
    <row r="30" spans="2:14" ht="14.85" customHeight="1" x14ac:dyDescent="0.25">
      <c r="B30" s="24" t="s">
        <v>31</v>
      </c>
      <c r="C30" s="22">
        <v>117159817</v>
      </c>
      <c r="D30" s="22">
        <v>117159817</v>
      </c>
      <c r="E30" s="22">
        <v>117159817</v>
      </c>
      <c r="F30" s="22">
        <v>117159817</v>
      </c>
      <c r="G30" s="22">
        <v>117159817</v>
      </c>
      <c r="H30" s="22">
        <v>117159817</v>
      </c>
      <c r="I30" s="22">
        <v>117159817</v>
      </c>
      <c r="J30" s="22">
        <v>117159817</v>
      </c>
      <c r="K30" s="22">
        <v>117159817</v>
      </c>
      <c r="L30" s="22">
        <v>117159817</v>
      </c>
      <c r="M30" s="22">
        <v>117159817</v>
      </c>
      <c r="N30" s="22">
        <v>117159817</v>
      </c>
    </row>
    <row r="31" spans="2:14" ht="14.85" customHeight="1" x14ac:dyDescent="0.25">
      <c r="B31" s="24" t="s">
        <v>39</v>
      </c>
      <c r="C31" s="22">
        <v>15300000</v>
      </c>
      <c r="D31" s="22">
        <v>25450000</v>
      </c>
      <c r="E31" s="22">
        <v>29450000</v>
      </c>
      <c r="F31" s="22">
        <v>32400000</v>
      </c>
      <c r="G31" s="22">
        <v>35000000</v>
      </c>
      <c r="H31" s="22">
        <v>37875000</v>
      </c>
      <c r="I31" s="26">
        <v>43975010</v>
      </c>
      <c r="J31" s="25">
        <v>56013260.119999997</v>
      </c>
      <c r="K31" s="25">
        <v>59413260.119999997</v>
      </c>
      <c r="L31" s="25">
        <v>62513260.119999997</v>
      </c>
      <c r="M31" s="25">
        <v>63513260.119999997</v>
      </c>
      <c r="N31" s="25">
        <v>66413260.119999997</v>
      </c>
    </row>
    <row r="32" spans="2:14" ht="14.85" customHeight="1" x14ac:dyDescent="0.25">
      <c r="B32" s="24" t="s">
        <v>52</v>
      </c>
      <c r="C32" s="22"/>
      <c r="D32" s="22">
        <v>7717501</v>
      </c>
      <c r="E32" s="22">
        <v>15686131</v>
      </c>
      <c r="F32" s="22">
        <v>23954083</v>
      </c>
      <c r="G32" s="22">
        <v>32300659</v>
      </c>
      <c r="H32" s="22">
        <v>40674515</v>
      </c>
      <c r="I32" s="26">
        <v>48922973</v>
      </c>
      <c r="J32" s="25">
        <v>57289595</v>
      </c>
      <c r="K32" s="25">
        <v>65688761</v>
      </c>
      <c r="L32" s="25">
        <v>74217287</v>
      </c>
      <c r="M32" s="25">
        <v>82483414</v>
      </c>
      <c r="N32" s="25">
        <v>99003937</v>
      </c>
    </row>
    <row r="33" spans="2:14" ht="14.85" customHeight="1" x14ac:dyDescent="0.25">
      <c r="B33" s="28" t="s">
        <v>16</v>
      </c>
      <c r="C33" s="29">
        <f>SUM(C25:C32)</f>
        <v>2273193380</v>
      </c>
      <c r="D33" s="29">
        <f>SUM(D25:D32)</f>
        <v>2291060881</v>
      </c>
      <c r="E33" s="29">
        <f t="shared" ref="E33:F33" si="10">SUM(E25:E32)</f>
        <v>2303029511</v>
      </c>
      <c r="F33" s="29">
        <f t="shared" si="10"/>
        <v>2314247463</v>
      </c>
      <c r="G33" s="29">
        <f t="shared" ref="G33" si="11">SUM(G25:G32)</f>
        <v>2325194039</v>
      </c>
      <c r="H33" s="29">
        <f t="shared" ref="H33" si="12">SUM(H25:H32)</f>
        <v>2336442895</v>
      </c>
      <c r="I33" s="29">
        <f t="shared" ref="I33:K33" si="13">SUM(I25:I32)</f>
        <v>2350791363</v>
      </c>
      <c r="J33" s="29">
        <f t="shared" si="13"/>
        <v>2371196235.1199999</v>
      </c>
      <c r="K33" s="29">
        <f t="shared" si="13"/>
        <v>2382995401.1199999</v>
      </c>
      <c r="L33" s="29">
        <f t="shared" ref="L33:M33" si="14">SUM(L25:L32)</f>
        <v>2394623927.1199999</v>
      </c>
      <c r="M33" s="29">
        <f t="shared" si="14"/>
        <v>2403890054.1199999</v>
      </c>
      <c r="N33" s="29">
        <f t="shared" ref="N33" si="15">SUM(N25:N32)</f>
        <v>2423310577.1199999</v>
      </c>
    </row>
    <row r="34" spans="2:14" ht="14.85" customHeight="1" x14ac:dyDescent="0.25">
      <c r="B34" s="17"/>
      <c r="C34" s="22"/>
      <c r="D34" s="22"/>
      <c r="E34" s="22"/>
      <c r="F34" s="22"/>
      <c r="G34" s="22"/>
      <c r="H34" s="22"/>
      <c r="I34" s="22"/>
      <c r="J34" s="23"/>
      <c r="K34" s="35"/>
      <c r="L34" s="35"/>
      <c r="M34" s="35"/>
      <c r="N34" s="35"/>
    </row>
    <row r="35" spans="2:14" ht="14.85" customHeight="1" x14ac:dyDescent="0.25">
      <c r="B35" s="31" t="s">
        <v>17</v>
      </c>
      <c r="C35" s="22"/>
      <c r="D35" s="22"/>
      <c r="E35" s="22"/>
      <c r="F35" s="22"/>
      <c r="G35" s="22"/>
      <c r="H35" s="22"/>
      <c r="I35" s="22"/>
      <c r="J35" s="23"/>
      <c r="K35" s="35"/>
      <c r="L35" s="35"/>
      <c r="M35" s="35"/>
      <c r="N35" s="35"/>
    </row>
    <row r="36" spans="2:14" ht="14.85" customHeight="1" x14ac:dyDescent="0.25">
      <c r="B36" s="24" t="s">
        <v>18</v>
      </c>
      <c r="C36" s="26">
        <v>8319164</v>
      </c>
      <c r="D36" s="26">
        <v>8319164</v>
      </c>
      <c r="E36" s="26">
        <v>8319164</v>
      </c>
      <c r="F36" s="26"/>
      <c r="G36" s="26"/>
      <c r="H36" s="26"/>
      <c r="I36" s="26"/>
      <c r="J36" s="23"/>
      <c r="K36" s="35"/>
      <c r="L36" s="35"/>
      <c r="M36" s="35"/>
      <c r="N36" s="35"/>
    </row>
    <row r="37" spans="2:14" ht="14.85" customHeight="1" x14ac:dyDescent="0.25">
      <c r="B37" s="24" t="s">
        <v>19</v>
      </c>
      <c r="C37" s="22">
        <v>5614198</v>
      </c>
      <c r="D37" s="26">
        <v>5614198</v>
      </c>
      <c r="E37" s="26">
        <v>5614198</v>
      </c>
      <c r="F37" s="26"/>
      <c r="G37" s="26"/>
      <c r="H37" s="26"/>
      <c r="I37" s="26"/>
      <c r="J37" s="23"/>
      <c r="K37" s="35"/>
      <c r="L37" s="35"/>
      <c r="M37" s="35"/>
      <c r="N37" s="35"/>
    </row>
    <row r="38" spans="2:14" ht="14.85" customHeight="1" x14ac:dyDescent="0.25">
      <c r="B38" s="24" t="s">
        <v>20</v>
      </c>
      <c r="C38" s="22">
        <v>34008235</v>
      </c>
      <c r="D38" s="22">
        <v>34008235</v>
      </c>
      <c r="E38" s="22">
        <v>34008235</v>
      </c>
      <c r="F38" s="26"/>
      <c r="G38" s="26"/>
      <c r="H38" s="26"/>
      <c r="I38" s="26"/>
      <c r="J38" s="23"/>
      <c r="K38" s="35"/>
      <c r="L38" s="35"/>
      <c r="M38" s="35"/>
      <c r="N38" s="35"/>
    </row>
    <row r="39" spans="2:14" ht="14.85" customHeight="1" x14ac:dyDescent="0.25">
      <c r="B39" s="24" t="s">
        <v>21</v>
      </c>
      <c r="C39" s="22">
        <v>35231266.939999998</v>
      </c>
      <c r="D39" s="22">
        <v>35231266.939999998</v>
      </c>
      <c r="E39" s="22">
        <v>35231266.939999998</v>
      </c>
      <c r="F39" s="26"/>
      <c r="G39" s="26"/>
      <c r="H39" s="26"/>
      <c r="I39" s="26"/>
      <c r="J39" s="23"/>
      <c r="K39" s="35"/>
      <c r="L39" s="35"/>
      <c r="M39" s="35"/>
      <c r="N39" s="35"/>
    </row>
    <row r="40" spans="2:14" ht="14.85" customHeight="1" x14ac:dyDescent="0.25">
      <c r="B40" s="24" t="s">
        <v>22</v>
      </c>
      <c r="C40" s="22">
        <v>30146975.48</v>
      </c>
      <c r="D40" s="22">
        <v>30146975.48</v>
      </c>
      <c r="E40" s="22">
        <v>30146975.48</v>
      </c>
      <c r="F40" s="22"/>
      <c r="G40" s="22"/>
      <c r="H40" s="22"/>
      <c r="I40" s="26"/>
      <c r="J40" s="23"/>
      <c r="K40" s="35"/>
      <c r="L40" s="35"/>
      <c r="M40" s="35"/>
      <c r="N40" s="35"/>
    </row>
    <row r="41" spans="2:14" ht="14.85" customHeight="1" x14ac:dyDescent="0.25">
      <c r="B41" s="24" t="s">
        <v>40</v>
      </c>
      <c r="C41" s="22">
        <v>-20982588.41</v>
      </c>
      <c r="D41" s="22">
        <v>-20982588.41</v>
      </c>
      <c r="E41" s="22">
        <v>-20982588.41</v>
      </c>
      <c r="F41" s="22"/>
      <c r="G41" s="22"/>
      <c r="H41" s="22"/>
      <c r="I41" s="26"/>
      <c r="J41" s="23"/>
      <c r="K41" s="35"/>
      <c r="L41" s="35"/>
      <c r="M41" s="35"/>
      <c r="N41" s="35"/>
    </row>
    <row r="42" spans="2:14" ht="14.85" customHeight="1" x14ac:dyDescent="0.25">
      <c r="B42" s="24" t="s">
        <v>61</v>
      </c>
      <c r="C42" s="22"/>
      <c r="D42" s="22"/>
      <c r="E42" s="22"/>
      <c r="F42" s="22">
        <v>92337251.010000005</v>
      </c>
      <c r="G42" s="22">
        <v>92337251.010000005</v>
      </c>
      <c r="H42" s="22">
        <v>92337251.010000005</v>
      </c>
      <c r="I42" s="26">
        <v>92337251.010000005</v>
      </c>
      <c r="J42" s="25">
        <v>92337251.010000005</v>
      </c>
      <c r="K42" s="25">
        <v>92337251.010000005</v>
      </c>
      <c r="L42" s="25">
        <v>92337251.010000005</v>
      </c>
      <c r="M42" s="25">
        <v>92337251.010000005</v>
      </c>
      <c r="N42" s="25">
        <v>92337251.010000005</v>
      </c>
    </row>
    <row r="43" spans="2:14" ht="14.85" customHeight="1" x14ac:dyDescent="0.25">
      <c r="B43" s="24" t="s">
        <v>41</v>
      </c>
      <c r="C43" s="22">
        <v>5540998.6100000003</v>
      </c>
      <c r="D43" s="22">
        <v>6153118.6100000003</v>
      </c>
      <c r="E43" s="22">
        <v>11965541.050000001</v>
      </c>
      <c r="F43" s="22">
        <v>-18667077.850000001</v>
      </c>
      <c r="G43" s="22">
        <v>-11679404.07</v>
      </c>
      <c r="H43" s="22">
        <v>-35670240.310000002</v>
      </c>
      <c r="I43" s="26">
        <v>-23035830.510000002</v>
      </c>
      <c r="J43" s="25">
        <v>-13647275.07</v>
      </c>
      <c r="K43" s="25">
        <v>-24877986.469999999</v>
      </c>
      <c r="L43" s="25">
        <v>-23426437.16</v>
      </c>
      <c r="M43" s="25">
        <v>-9769283.8100000005</v>
      </c>
      <c r="N43" s="25">
        <v>-21375944.280000001</v>
      </c>
    </row>
    <row r="44" spans="2:14" ht="14.85" customHeight="1" x14ac:dyDescent="0.25">
      <c r="B44" s="28" t="s">
        <v>23</v>
      </c>
      <c r="C44" s="29">
        <f>SUM(C36:C43)</f>
        <v>97878249.620000005</v>
      </c>
      <c r="D44" s="29">
        <f>SUM(D36:D43)</f>
        <v>98490369.620000005</v>
      </c>
      <c r="E44" s="29">
        <f>SUM(E36:E43)</f>
        <v>104302792.06</v>
      </c>
      <c r="F44" s="29">
        <f>SUM(F36:F43)</f>
        <v>73670173.159999996</v>
      </c>
      <c r="G44" s="29">
        <f t="shared" ref="G44:I44" si="16">SUM(G36:G43)</f>
        <v>80657846.939999998</v>
      </c>
      <c r="H44" s="29">
        <f t="shared" si="16"/>
        <v>56667010.700000003</v>
      </c>
      <c r="I44" s="29">
        <f t="shared" si="16"/>
        <v>69301420.5</v>
      </c>
      <c r="J44" s="29">
        <f t="shared" ref="J44:L44" si="17">SUM(J36:J43)</f>
        <v>78689975.939999998</v>
      </c>
      <c r="K44" s="29">
        <f t="shared" si="17"/>
        <v>67459264.540000007</v>
      </c>
      <c r="L44" s="29">
        <f t="shared" si="17"/>
        <v>68910813.850000009</v>
      </c>
      <c r="M44" s="29">
        <f t="shared" ref="M44:N44" si="18">SUM(M36:M43)</f>
        <v>82567967.200000003</v>
      </c>
      <c r="N44" s="29">
        <f t="shared" si="18"/>
        <v>70961306.730000004</v>
      </c>
    </row>
    <row r="45" spans="2:14" ht="14.85" customHeight="1" x14ac:dyDescent="0.25">
      <c r="B45" s="28" t="s">
        <v>24</v>
      </c>
      <c r="C45" s="29">
        <f>C33+C44</f>
        <v>2371071629.6199999</v>
      </c>
      <c r="D45" s="29">
        <f>D33+D44</f>
        <v>2389551250.6199999</v>
      </c>
      <c r="E45" s="29">
        <f>E33+E44</f>
        <v>2407332303.0599999</v>
      </c>
      <c r="F45" s="29">
        <f>F33+F44</f>
        <v>2387917636.1599998</v>
      </c>
      <c r="G45" s="29">
        <f t="shared" ref="G45:I45" si="19">G33+G44</f>
        <v>2405851885.9400001</v>
      </c>
      <c r="H45" s="29">
        <f t="shared" si="19"/>
        <v>2393109905.6999998</v>
      </c>
      <c r="I45" s="29">
        <f t="shared" si="19"/>
        <v>2420092783.5</v>
      </c>
      <c r="J45" s="29">
        <f t="shared" ref="J45:L45" si="20">J33+J44</f>
        <v>2449886211.0599999</v>
      </c>
      <c r="K45" s="29">
        <f t="shared" si="20"/>
        <v>2450454665.6599998</v>
      </c>
      <c r="L45" s="29">
        <f t="shared" si="20"/>
        <v>2463534740.9699998</v>
      </c>
      <c r="M45" s="29">
        <f t="shared" ref="M45:N45" si="21">M33+M44</f>
        <v>2486458021.3199997</v>
      </c>
      <c r="N45" s="29">
        <f t="shared" si="21"/>
        <v>2494271883.8499999</v>
      </c>
    </row>
    <row r="46" spans="2:14" ht="14.85" customHeight="1" x14ac:dyDescent="0.25">
      <c r="B46" s="4"/>
      <c r="C46" s="5"/>
      <c r="D46" s="5"/>
      <c r="E46" s="5"/>
      <c r="F46" s="5"/>
      <c r="G46" s="5"/>
      <c r="H46" s="5"/>
      <c r="I46" s="5"/>
    </row>
    <row r="47" spans="2:14" ht="25.5" customHeight="1" x14ac:dyDescent="0.25">
      <c r="B47" s="46" t="s">
        <v>33</v>
      </c>
      <c r="C47" s="46"/>
      <c r="D47" s="46"/>
      <c r="E47" s="46"/>
      <c r="F47" s="46"/>
      <c r="G47" s="46"/>
      <c r="H47" s="46"/>
      <c r="I47" s="46"/>
    </row>
    <row r="48" spans="2:14" ht="28.05" customHeight="1" x14ac:dyDescent="0.25">
      <c r="B48" s="15"/>
      <c r="C48" s="9" t="s">
        <v>49</v>
      </c>
      <c r="D48" s="9" t="s">
        <v>50</v>
      </c>
      <c r="E48" s="9" t="s">
        <v>53</v>
      </c>
      <c r="F48" s="9" t="s">
        <v>55</v>
      </c>
      <c r="G48" s="9" t="s">
        <v>56</v>
      </c>
      <c r="H48" s="36" t="s">
        <v>57</v>
      </c>
      <c r="I48" s="18" t="s">
        <v>58</v>
      </c>
      <c r="J48" s="19" t="s">
        <v>62</v>
      </c>
      <c r="K48" s="39" t="s">
        <v>63</v>
      </c>
      <c r="L48" s="39" t="s">
        <v>64</v>
      </c>
      <c r="M48" s="39" t="s">
        <v>65</v>
      </c>
      <c r="N48" s="39" t="s">
        <v>66</v>
      </c>
    </row>
    <row r="49" spans="2:14" ht="14.85" customHeight="1" x14ac:dyDescent="0.25">
      <c r="B49" s="3" t="s">
        <v>25</v>
      </c>
      <c r="C49" s="10"/>
      <c r="D49" s="10"/>
      <c r="E49" s="10"/>
      <c r="F49" s="10"/>
      <c r="G49" s="10"/>
      <c r="H49" s="37"/>
      <c r="I49" s="22"/>
      <c r="J49" s="23"/>
      <c r="K49" s="35"/>
      <c r="L49" s="35"/>
      <c r="M49" s="35"/>
      <c r="N49" s="35"/>
    </row>
    <row r="50" spans="2:14" ht="14.25" customHeight="1" x14ac:dyDescent="0.25">
      <c r="B50" s="2" t="s">
        <v>51</v>
      </c>
      <c r="C50" s="6">
        <v>6378873.3099999996</v>
      </c>
      <c r="D50" s="6">
        <v>12986342.310000001</v>
      </c>
      <c r="E50" s="6">
        <v>19596842.739999998</v>
      </c>
      <c r="F50" s="6">
        <v>28218147.239999998</v>
      </c>
      <c r="G50" s="6">
        <v>36796354.439999998</v>
      </c>
      <c r="H50" s="34">
        <v>43524536.630000003</v>
      </c>
      <c r="I50" s="40">
        <v>56894795.770000003</v>
      </c>
      <c r="J50" s="41">
        <v>67018035.200000003</v>
      </c>
      <c r="K50" s="35">
        <v>75245099.400000006</v>
      </c>
      <c r="L50" s="35">
        <v>83417491.5</v>
      </c>
      <c r="M50" s="35">
        <v>91835731.560000002</v>
      </c>
      <c r="N50" s="35">
        <v>99801429.790000007</v>
      </c>
    </row>
    <row r="51" spans="2:14" ht="14.25" customHeight="1" x14ac:dyDescent="0.25">
      <c r="B51" s="2" t="s">
        <v>36</v>
      </c>
      <c r="C51" s="7"/>
      <c r="D51" s="7"/>
      <c r="E51" s="7"/>
      <c r="F51" s="7"/>
      <c r="G51" s="7"/>
      <c r="H51" s="32"/>
      <c r="I51" s="42"/>
      <c r="J51" s="23"/>
      <c r="K51" s="35"/>
      <c r="L51" s="35">
        <v>5000</v>
      </c>
      <c r="M51" s="35">
        <v>5000</v>
      </c>
      <c r="N51" s="35">
        <v>5000</v>
      </c>
    </row>
    <row r="52" spans="2:14" ht="14.25" customHeight="1" x14ac:dyDescent="0.25">
      <c r="B52" s="2" t="s">
        <v>32</v>
      </c>
      <c r="C52" s="7">
        <f t="shared" ref="C52:N52" si="22">SUM(C50:C51)</f>
        <v>6378873.3099999996</v>
      </c>
      <c r="D52" s="7">
        <f t="shared" si="22"/>
        <v>12986342.310000001</v>
      </c>
      <c r="E52" s="7">
        <f t="shared" si="22"/>
        <v>19596842.739999998</v>
      </c>
      <c r="F52" s="7">
        <f t="shared" si="22"/>
        <v>28218147.239999998</v>
      </c>
      <c r="G52" s="7">
        <f t="shared" si="22"/>
        <v>36796354.439999998</v>
      </c>
      <c r="H52" s="32">
        <f t="shared" si="22"/>
        <v>43524536.630000003</v>
      </c>
      <c r="I52" s="42">
        <f t="shared" si="22"/>
        <v>56894795.770000003</v>
      </c>
      <c r="J52" s="42">
        <f t="shared" si="22"/>
        <v>67018035.200000003</v>
      </c>
      <c r="K52" s="42">
        <f t="shared" si="22"/>
        <v>75245099.400000006</v>
      </c>
      <c r="L52" s="42">
        <f t="shared" si="22"/>
        <v>83422491.5</v>
      </c>
      <c r="M52" s="42">
        <f t="shared" si="22"/>
        <v>91840731.560000002</v>
      </c>
      <c r="N52" s="42">
        <f t="shared" si="22"/>
        <v>99806429.790000007</v>
      </c>
    </row>
    <row r="53" spans="2:14" ht="14.25" customHeight="1" x14ac:dyDescent="0.25">
      <c r="B53" s="15"/>
      <c r="C53" s="11"/>
      <c r="D53" s="11"/>
      <c r="E53" s="11"/>
      <c r="F53" s="11"/>
      <c r="G53" s="11"/>
      <c r="H53" s="33"/>
      <c r="I53" s="43"/>
      <c r="J53" s="23"/>
      <c r="K53" s="35"/>
      <c r="L53" s="35"/>
      <c r="M53" s="35"/>
      <c r="N53" s="35"/>
    </row>
    <row r="54" spans="2:14" ht="14.25" customHeight="1" x14ac:dyDescent="0.25">
      <c r="B54" s="1" t="s">
        <v>26</v>
      </c>
      <c r="C54" s="11"/>
      <c r="D54" s="11"/>
      <c r="E54" s="11"/>
      <c r="F54" s="11"/>
      <c r="G54" s="11"/>
      <c r="H54" s="33"/>
      <c r="I54" s="43"/>
      <c r="J54" s="23"/>
      <c r="K54" s="35"/>
      <c r="L54" s="35"/>
      <c r="M54" s="35"/>
      <c r="N54" s="35"/>
    </row>
    <row r="55" spans="2:14" ht="14.25" customHeight="1" x14ac:dyDescent="0.25">
      <c r="B55" s="2" t="s">
        <v>42</v>
      </c>
      <c r="C55" s="11"/>
      <c r="D55" s="11"/>
      <c r="E55" s="11"/>
      <c r="F55" s="11">
        <v>2200000</v>
      </c>
      <c r="G55" s="11">
        <v>2200000</v>
      </c>
      <c r="H55" s="33">
        <v>2200000</v>
      </c>
      <c r="I55" s="43">
        <v>2200000</v>
      </c>
      <c r="J55" s="43">
        <v>2200000</v>
      </c>
      <c r="K55" s="35">
        <v>3065000</v>
      </c>
      <c r="L55" s="35">
        <v>3065000</v>
      </c>
      <c r="M55" s="35">
        <v>3065000</v>
      </c>
      <c r="N55" s="35">
        <v>3065000</v>
      </c>
    </row>
    <row r="56" spans="2:14" ht="14.25" customHeight="1" x14ac:dyDescent="0.25">
      <c r="B56" s="2" t="s">
        <v>43</v>
      </c>
      <c r="C56" s="11">
        <v>41924.32</v>
      </c>
      <c r="D56" s="8">
        <v>53862.32</v>
      </c>
      <c r="E56" s="11">
        <v>98342.88</v>
      </c>
      <c r="F56" s="6">
        <v>1644297.2</v>
      </c>
      <c r="G56" s="6">
        <v>1658765.94</v>
      </c>
      <c r="H56" s="34">
        <v>1666275.94</v>
      </c>
      <c r="I56" s="40">
        <v>1678281.82</v>
      </c>
      <c r="J56" s="40">
        <v>1690305.02</v>
      </c>
      <c r="K56" s="35">
        <v>5220836.7</v>
      </c>
      <c r="L56" s="35">
        <v>5228336.7</v>
      </c>
      <c r="M56" s="35">
        <v>5235836.7</v>
      </c>
      <c r="N56" s="35">
        <v>6259195.79</v>
      </c>
    </row>
    <row r="57" spans="2:14" ht="14.25" customHeight="1" x14ac:dyDescent="0.25">
      <c r="B57" s="2" t="s">
        <v>44</v>
      </c>
      <c r="C57" s="11">
        <v>795950.38</v>
      </c>
      <c r="D57" s="6">
        <v>1529361.38</v>
      </c>
      <c r="E57" s="11">
        <v>2282958.81</v>
      </c>
      <c r="F57" s="11">
        <v>2998612.89</v>
      </c>
      <c r="G57" s="11">
        <v>3774677.57</v>
      </c>
      <c r="H57" s="33">
        <v>4486186</v>
      </c>
      <c r="I57" s="43">
        <v>5210029</v>
      </c>
      <c r="J57" s="43">
        <v>5932690.25</v>
      </c>
      <c r="K57" s="35">
        <v>6631434.1699999999</v>
      </c>
      <c r="L57" s="35">
        <v>7349776.96</v>
      </c>
      <c r="M57" s="35">
        <v>8103363.6699999999</v>
      </c>
      <c r="N57" s="35">
        <v>8780613.2799999993</v>
      </c>
    </row>
    <row r="58" spans="2:14" ht="14.25" customHeight="1" x14ac:dyDescent="0.25">
      <c r="B58" s="2" t="s">
        <v>67</v>
      </c>
      <c r="C58" s="11"/>
      <c r="D58" s="6"/>
      <c r="E58" s="11"/>
      <c r="F58" s="11"/>
      <c r="G58" s="11"/>
      <c r="H58" s="33"/>
      <c r="I58" s="43"/>
      <c r="J58" s="43"/>
      <c r="K58" s="35">
        <v>4763500</v>
      </c>
      <c r="L58" s="35">
        <v>4763500</v>
      </c>
      <c r="M58" s="35">
        <v>4763500</v>
      </c>
      <c r="N58" s="35">
        <v>4763500</v>
      </c>
    </row>
    <row r="59" spans="2:14" ht="14.25" customHeight="1" x14ac:dyDescent="0.25">
      <c r="B59" s="2" t="s">
        <v>45</v>
      </c>
      <c r="C59" s="11"/>
      <c r="D59" s="8"/>
      <c r="E59" s="11"/>
      <c r="F59" s="11">
        <v>1200000</v>
      </c>
      <c r="G59" s="11">
        <v>1200000</v>
      </c>
      <c r="H59" s="33">
        <v>31200000</v>
      </c>
      <c r="I59" s="43">
        <v>31200000</v>
      </c>
      <c r="J59" s="43">
        <v>31200000</v>
      </c>
      <c r="K59" s="35">
        <v>33600000</v>
      </c>
      <c r="L59" s="35">
        <v>29600000</v>
      </c>
      <c r="M59" s="35">
        <v>23600000</v>
      </c>
      <c r="N59" s="35">
        <v>23600000</v>
      </c>
    </row>
    <row r="60" spans="2:14" ht="14.25" customHeight="1" x14ac:dyDescent="0.25">
      <c r="B60" s="2" t="s">
        <v>46</v>
      </c>
      <c r="C60" s="11"/>
      <c r="D60" s="8">
        <v>5250000</v>
      </c>
      <c r="E60" s="11">
        <v>5250000</v>
      </c>
      <c r="F60" s="11">
        <v>11250000</v>
      </c>
      <c r="G60" s="11">
        <v>11250000</v>
      </c>
      <c r="H60" s="33">
        <v>11250000</v>
      </c>
      <c r="I60" s="43">
        <v>11250000</v>
      </c>
      <c r="J60" s="43">
        <v>11250000</v>
      </c>
      <c r="K60" s="35">
        <v>15750000</v>
      </c>
      <c r="L60" s="35">
        <v>25750000</v>
      </c>
      <c r="M60" s="35">
        <v>25750000</v>
      </c>
      <c r="N60" s="35">
        <v>30585750</v>
      </c>
    </row>
    <row r="61" spans="2:14" ht="14.25" customHeight="1" x14ac:dyDescent="0.25">
      <c r="B61" s="2" t="s">
        <v>47</v>
      </c>
      <c r="C61" s="11"/>
      <c r="D61" s="6"/>
      <c r="E61" s="11"/>
      <c r="F61" s="11">
        <v>20746315</v>
      </c>
      <c r="G61" s="11">
        <v>20746315</v>
      </c>
      <c r="H61" s="33">
        <v>20746315</v>
      </c>
      <c r="I61" s="43">
        <v>20746315</v>
      </c>
      <c r="J61" s="43">
        <v>20746315</v>
      </c>
      <c r="K61" s="35">
        <v>20746315</v>
      </c>
      <c r="L61" s="35">
        <v>20746315</v>
      </c>
      <c r="M61" s="35">
        <v>20746315</v>
      </c>
      <c r="N61" s="35">
        <v>20746315</v>
      </c>
    </row>
    <row r="62" spans="2:14" ht="14.25" customHeight="1" x14ac:dyDescent="0.25">
      <c r="B62" s="2" t="s">
        <v>48</v>
      </c>
      <c r="C62" s="11"/>
      <c r="D62" s="11"/>
      <c r="E62" s="6"/>
      <c r="F62" s="11">
        <v>6846000</v>
      </c>
      <c r="G62" s="11">
        <v>7646000</v>
      </c>
      <c r="H62" s="33">
        <v>7646000</v>
      </c>
      <c r="I62" s="43">
        <v>7646000</v>
      </c>
      <c r="J62" s="43">
        <v>7646000</v>
      </c>
      <c r="K62" s="35">
        <v>9546000</v>
      </c>
      <c r="L62" s="35">
        <v>9546000</v>
      </c>
      <c r="M62" s="35">
        <v>9546000</v>
      </c>
      <c r="N62" s="35">
        <v>9582000</v>
      </c>
    </row>
    <row r="63" spans="2:14" ht="14.25" customHeight="1" x14ac:dyDescent="0.25">
      <c r="B63" s="2" t="s">
        <v>68</v>
      </c>
      <c r="C63" s="11"/>
      <c r="D63" s="11"/>
      <c r="E63" s="6"/>
      <c r="F63" s="11"/>
      <c r="G63" s="11"/>
      <c r="H63" s="33"/>
      <c r="I63" s="43"/>
      <c r="J63" s="43"/>
      <c r="K63" s="35">
        <v>800000</v>
      </c>
      <c r="L63" s="35">
        <v>800000</v>
      </c>
      <c r="M63" s="35">
        <v>800000</v>
      </c>
      <c r="N63" s="35">
        <v>800000</v>
      </c>
    </row>
    <row r="64" spans="2:14" ht="14.25" customHeight="1" x14ac:dyDescent="0.25">
      <c r="B64" s="2" t="s">
        <v>69</v>
      </c>
      <c r="C64" s="11"/>
      <c r="D64" s="11"/>
      <c r="E64" s="6"/>
      <c r="F64" s="11"/>
      <c r="G64" s="11"/>
      <c r="H64" s="33"/>
      <c r="I64" s="43"/>
      <c r="J64" s="43"/>
      <c r="K64" s="35"/>
      <c r="L64" s="35"/>
      <c r="M64" s="35"/>
      <c r="N64" s="35">
        <v>3000000</v>
      </c>
    </row>
    <row r="65" spans="2:14" ht="14.25" customHeight="1" x14ac:dyDescent="0.25">
      <c r="B65" s="2" t="s">
        <v>70</v>
      </c>
      <c r="C65" s="11"/>
      <c r="D65" s="11"/>
      <c r="E65" s="6"/>
      <c r="F65" s="11"/>
      <c r="G65" s="11"/>
      <c r="H65" s="33"/>
      <c r="I65" s="43"/>
      <c r="J65" s="43"/>
      <c r="K65" s="35"/>
      <c r="L65" s="35"/>
      <c r="M65" s="35"/>
      <c r="N65" s="35">
        <v>10000000</v>
      </c>
    </row>
    <row r="66" spans="2:14" ht="14.25" customHeight="1" x14ac:dyDescent="0.25">
      <c r="B66" s="1" t="s">
        <v>27</v>
      </c>
      <c r="C66" s="13">
        <f>SUM(C55:C62)</f>
        <v>837874.7</v>
      </c>
      <c r="D66" s="13">
        <f t="shared" ref="D66:F66" si="23">SUM(D55:D62)</f>
        <v>6833223.7000000002</v>
      </c>
      <c r="E66" s="13">
        <f t="shared" si="23"/>
        <v>7631301.6899999995</v>
      </c>
      <c r="F66" s="13">
        <f t="shared" si="23"/>
        <v>46885225.090000004</v>
      </c>
      <c r="G66" s="13">
        <f t="shared" ref="G66" si="24">SUM(G55:G62)</f>
        <v>48475758.509999998</v>
      </c>
      <c r="H66" s="38">
        <f t="shared" ref="H66" si="25">SUM(H55:H62)</f>
        <v>79194776.939999998</v>
      </c>
      <c r="I66" s="44">
        <f>SUM(I55:I62)</f>
        <v>79930625.819999993</v>
      </c>
      <c r="J66" s="44">
        <f>SUM(J55:J63)</f>
        <v>80665310.269999996</v>
      </c>
      <c r="K66" s="44">
        <f>SUM(K55:K63)</f>
        <v>100123085.87</v>
      </c>
      <c r="L66" s="44">
        <f>SUM(L55:L63)</f>
        <v>106848928.66</v>
      </c>
      <c r="M66" s="44">
        <f>SUM(M55:M63)</f>
        <v>101610015.37</v>
      </c>
      <c r="N66" s="44">
        <f>SUM(N55:N65)</f>
        <v>121182374.06999999</v>
      </c>
    </row>
    <row r="67" spans="2:14" ht="14.85" customHeight="1" x14ac:dyDescent="0.25">
      <c r="B67" s="1" t="s">
        <v>28</v>
      </c>
      <c r="C67" s="7">
        <f>C50-C66</f>
        <v>5540998.6099999994</v>
      </c>
      <c r="D67" s="7">
        <f t="shared" ref="D67:F67" si="26">D50-D66</f>
        <v>6153118.6100000003</v>
      </c>
      <c r="E67" s="7">
        <f t="shared" si="26"/>
        <v>11965541.049999999</v>
      </c>
      <c r="F67" s="7">
        <f t="shared" si="26"/>
        <v>-18667077.850000005</v>
      </c>
      <c r="G67" s="7">
        <f t="shared" ref="G67" si="27">G50-G66</f>
        <v>-11679404.07</v>
      </c>
      <c r="H67" s="32">
        <f t="shared" ref="H67" si="28">H50-H66</f>
        <v>-35670240.309999995</v>
      </c>
      <c r="I67" s="42">
        <f t="shared" ref="I67:K67" si="29">I50-I66</f>
        <v>-23035830.04999999</v>
      </c>
      <c r="J67" s="42">
        <f t="shared" si="29"/>
        <v>-13647275.069999993</v>
      </c>
      <c r="K67" s="42">
        <f t="shared" si="29"/>
        <v>-24877986.469999999</v>
      </c>
      <c r="L67" s="42">
        <f>L52-L66</f>
        <v>-23426437.159999996</v>
      </c>
      <c r="M67" s="42">
        <f>M52-M66</f>
        <v>-9769283.8100000024</v>
      </c>
      <c r="N67" s="42">
        <f>N52-N66</f>
        <v>-21375944.279999986</v>
      </c>
    </row>
  </sheetData>
  <mergeCells count="2">
    <mergeCell ref="B1:I1"/>
    <mergeCell ref="B47:I47"/>
  </mergeCells>
  <printOptions horizontalCentered="1"/>
  <pageMargins left="0.70866141732283472" right="0.70866141732283472" top="0.39370078740157483" bottom="0.3937007874015748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Saparuddin Siregar</cp:lastModifiedBy>
  <cp:lastPrinted>2025-03-08T04:27:47Z</cp:lastPrinted>
  <dcterms:created xsi:type="dcterms:W3CDTF">2025-01-02T01:58:12Z</dcterms:created>
  <dcterms:modified xsi:type="dcterms:W3CDTF">2026-01-31T10:05:21Z</dcterms:modified>
</cp:coreProperties>
</file>